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:\SimplificaTEST\Simulacros Generales\Material POST\SG4\C2\"/>
    </mc:Choice>
  </mc:AlternateContent>
  <xr:revisionPtr revIDLastSave="0" documentId="13_ncr:1_{F05A6C71-AAAC-49F7-ADC6-62533D746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L6" i="1"/>
  <c r="K23" i="1"/>
  <c r="L23" i="1" s="1"/>
  <c r="K18" i="1"/>
  <c r="L18" i="1" s="1"/>
  <c r="K5" i="1"/>
  <c r="L5" i="1" s="1"/>
  <c r="K21" i="1"/>
  <c r="L21" i="1" s="1"/>
  <c r="M21" i="1" s="1"/>
  <c r="K20" i="1"/>
  <c r="K3" i="1"/>
  <c r="L3" i="1" s="1"/>
  <c r="K4" i="1"/>
  <c r="L4" i="1" s="1"/>
  <c r="K16" i="1"/>
  <c r="L16" i="1" s="1"/>
  <c r="K22" i="1"/>
  <c r="L22" i="1" s="1"/>
  <c r="M22" i="1" s="1"/>
  <c r="K9" i="1"/>
  <c r="L9" i="1" s="1"/>
  <c r="K19" i="1"/>
  <c r="L19" i="1" s="1"/>
  <c r="K15" i="1"/>
  <c r="L15" i="1" s="1"/>
  <c r="K11" i="1"/>
  <c r="L11" i="1" s="1"/>
  <c r="K12" i="1"/>
  <c r="L12" i="1" s="1"/>
  <c r="K13" i="1"/>
  <c r="L13" i="1" s="1"/>
  <c r="K17" i="1"/>
  <c r="L17" i="1" s="1"/>
  <c r="K10" i="1"/>
  <c r="L10" i="1" s="1"/>
  <c r="M10" i="1" s="1"/>
  <c r="K8" i="1"/>
  <c r="L8" i="1" s="1"/>
  <c r="K7" i="1"/>
  <c r="L7" i="1" s="1"/>
  <c r="K2" i="1"/>
  <c r="L2" i="1" s="1"/>
  <c r="K6" i="1"/>
  <c r="K14" i="1"/>
  <c r="L14" i="1" s="1"/>
  <c r="G16" i="1"/>
  <c r="G22" i="1"/>
  <c r="F23" i="1"/>
  <c r="G23" i="1" s="1"/>
  <c r="F18" i="1"/>
  <c r="G18" i="1" s="1"/>
  <c r="F5" i="1"/>
  <c r="G5" i="1" s="1"/>
  <c r="F21" i="1"/>
  <c r="G21" i="1" s="1"/>
  <c r="F20" i="1"/>
  <c r="G20" i="1" s="1"/>
  <c r="F3" i="1"/>
  <c r="G3" i="1" s="1"/>
  <c r="F4" i="1"/>
  <c r="G4" i="1" s="1"/>
  <c r="F16" i="1"/>
  <c r="F22" i="1"/>
  <c r="F9" i="1"/>
  <c r="G9" i="1" s="1"/>
  <c r="F19" i="1"/>
  <c r="G19" i="1" s="1"/>
  <c r="F15" i="1"/>
  <c r="G15" i="1" s="1"/>
  <c r="F11" i="1"/>
  <c r="G11" i="1" s="1"/>
  <c r="F12" i="1"/>
  <c r="G12" i="1" s="1"/>
  <c r="F13" i="1"/>
  <c r="G13" i="1" s="1"/>
  <c r="F17" i="1"/>
  <c r="G17" i="1" s="1"/>
  <c r="F10" i="1"/>
  <c r="G10" i="1" s="1"/>
  <c r="F8" i="1"/>
  <c r="G8" i="1" s="1"/>
  <c r="F7" i="1"/>
  <c r="G7" i="1" s="1"/>
  <c r="F2" i="1"/>
  <c r="G2" i="1" s="1"/>
  <c r="F6" i="1"/>
  <c r="G6" i="1" s="1"/>
  <c r="F14" i="1"/>
  <c r="G14" i="1" s="1"/>
  <c r="M2" i="1" l="1"/>
  <c r="M15" i="1"/>
  <c r="M17" i="1"/>
  <c r="M16" i="1"/>
  <c r="M7" i="1"/>
  <c r="M11" i="1"/>
  <c r="M5" i="1"/>
  <c r="M19" i="1"/>
  <c r="M20" i="1"/>
  <c r="M6" i="1"/>
  <c r="M18" i="1"/>
  <c r="P8" i="1"/>
  <c r="M9" i="1"/>
  <c r="P15" i="1"/>
  <c r="M13" i="1"/>
  <c r="M4" i="1"/>
  <c r="M8" i="1"/>
  <c r="M14" i="1"/>
  <c r="M3" i="1"/>
  <c r="Q15" i="1"/>
  <c r="M12" i="1"/>
  <c r="M23" i="1"/>
  <c r="P7" i="1" l="1"/>
  <c r="P6" i="1"/>
</calcChain>
</file>

<file path=xl/sharedStrings.xml><?xml version="1.0" encoding="utf-8"?>
<sst xmlns="http://schemas.openxmlformats.org/spreadsheetml/2006/main" count="69" uniqueCount="47">
  <si>
    <t>Nombre y apellidos:</t>
  </si>
  <si>
    <t>¿Eres miembro de Simplifica tus opos?</t>
  </si>
  <si>
    <t xml:space="preserve">Nº de preguntas correctas Parte 1 (sin contar las de reserva): </t>
  </si>
  <si>
    <t xml:space="preserve">Nº de preguntas incorrectas Parte 1 (sin contar las de reserva): </t>
  </si>
  <si>
    <t xml:space="preserve">Nº de preguntas en blanco Parte 1 (sin contar las de reserva): </t>
  </si>
  <si>
    <t xml:space="preserve">Nº de preguntas correctas Parte 2 (sin contar las de reserva): </t>
  </si>
  <si>
    <t xml:space="preserve">Nº de preguntas incorrectas Parte 2 (sin contar las de reserva): </t>
  </si>
  <si>
    <t xml:space="preserve">Nº de preguntas en blanco Parte 2 (sin contar las de reserva): </t>
  </si>
  <si>
    <t>Sí</t>
  </si>
  <si>
    <t>No</t>
  </si>
  <si>
    <t>Ana *******************</t>
  </si>
  <si>
    <t>Mart**************</t>
  </si>
  <si>
    <t>Rosa************</t>
  </si>
  <si>
    <t>Anto************</t>
  </si>
  <si>
    <t>Jose******</t>
  </si>
  <si>
    <t>*JOS*******************</t>
  </si>
  <si>
    <t>Manu********</t>
  </si>
  <si>
    <t>Jorg***************</t>
  </si>
  <si>
    <t>Rosa***********</t>
  </si>
  <si>
    <t>Rocí****************</t>
  </si>
  <si>
    <t>Víct**********</t>
  </si>
  <si>
    <t>José***********************</t>
  </si>
  <si>
    <t>Rica*******</t>
  </si>
  <si>
    <t>ARAN*******************</t>
  </si>
  <si>
    <t>Luis****************</t>
  </si>
  <si>
    <t>Alej*************</t>
  </si>
  <si>
    <t>celi**********</t>
  </si>
  <si>
    <t>Mari*********</t>
  </si>
  <si>
    <t>Lore**********</t>
  </si>
  <si>
    <t>Javi**********</t>
  </si>
  <si>
    <t>Mire*******************</t>
  </si>
  <si>
    <t>José*****************</t>
  </si>
  <si>
    <t>Netas 1ª PTE</t>
  </si>
  <si>
    <t>Netas 1ª PTE Sobre 10</t>
  </si>
  <si>
    <t>Netas 2ª PTE</t>
  </si>
  <si>
    <t>Netas 2ª PTE Sobre 10</t>
  </si>
  <si>
    <t>Promedio global Sobre 10</t>
  </si>
  <si>
    <t>Promedios Generales (sobre 10)</t>
  </si>
  <si>
    <t>Prom. Gral</t>
  </si>
  <si>
    <t>Promedio STO</t>
  </si>
  <si>
    <t>Promedio No STO</t>
  </si>
  <si>
    <t>Promedios (sobre 10) Por partes</t>
  </si>
  <si>
    <t>1ª PTE</t>
  </si>
  <si>
    <t>2ª PTE</t>
  </si>
  <si>
    <t>Promedio</t>
  </si>
  <si>
    <t>Notas de Cortes</t>
  </si>
  <si>
    <t>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</si>
</sst>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5"/>
      <color theme="0"/>
      <name val="Arial"/>
      <family val="2"/>
      <scheme val="minor"/>
    </font>
    <font>
      <b/>
      <sz val="15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5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8" borderId="2" xfId="0" applyFont="1" applyFill="1" applyBorder="1"/>
    <xf numFmtId="0" fontId="5" fillId="0" borderId="0" xfId="0" applyFont="1"/>
    <xf numFmtId="0" fontId="6" fillId="0" borderId="0" xfId="0" applyFont="1"/>
    <xf numFmtId="0" fontId="5" fillId="3" borderId="1" xfId="0" applyFont="1" applyFill="1" applyBorder="1"/>
    <xf numFmtId="2" fontId="5" fillId="7" borderId="1" xfId="0" applyNumberFormat="1" applyFont="1" applyFill="1" applyBorder="1"/>
    <xf numFmtId="2" fontId="5" fillId="6" borderId="1" xfId="0" applyNumberFormat="1" applyFont="1" applyFill="1" applyBorder="1"/>
    <xf numFmtId="2" fontId="6" fillId="9" borderId="1" xfId="0" applyNumberFormat="1" applyFont="1" applyFill="1" applyBorder="1"/>
    <xf numFmtId="0" fontId="3" fillId="10" borderId="1" xfId="0" applyFont="1" applyFill="1" applyBorder="1" applyAlignment="1">
      <alignment horizontal="center"/>
    </xf>
    <xf numFmtId="0" fontId="6" fillId="5" borderId="1" xfId="0" applyFont="1" applyFill="1" applyBorder="1"/>
    <xf numFmtId="2" fontId="6" fillId="6" borderId="1" xfId="0" applyNumberFormat="1" applyFont="1" applyFill="1" applyBorder="1"/>
    <xf numFmtId="0" fontId="3" fillId="10" borderId="3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Notas netas (Sobre 10) 1ª PTE vs. 2ª PTE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'Respuestas de formulario 1'!$G$1</c:f>
              <c:strCache>
                <c:ptCount val="1"/>
                <c:pt idx="0">
                  <c:v>Netas 1ª PTE Sobre 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'Respuestas de formulario 1'!$G$2:$G$23</c:f>
              <c:numCache>
                <c:formatCode>0.00</c:formatCode>
                <c:ptCount val="22"/>
                <c:pt idx="0">
                  <c:v>8.8888888888888893</c:v>
                </c:pt>
                <c:pt idx="1">
                  <c:v>7.7777777777777777</c:v>
                </c:pt>
                <c:pt idx="2">
                  <c:v>7.6111111111111107</c:v>
                </c:pt>
                <c:pt idx="3">
                  <c:v>7</c:v>
                </c:pt>
                <c:pt idx="4">
                  <c:v>8.7777777777777768</c:v>
                </c:pt>
                <c:pt idx="5">
                  <c:v>7.2777777777777777</c:v>
                </c:pt>
                <c:pt idx="6">
                  <c:v>7.5</c:v>
                </c:pt>
                <c:pt idx="7">
                  <c:v>7.7222222222222223</c:v>
                </c:pt>
                <c:pt idx="8">
                  <c:v>6.6111111111111107</c:v>
                </c:pt>
                <c:pt idx="9">
                  <c:v>6.8888888888888893</c:v>
                </c:pt>
                <c:pt idx="10">
                  <c:v>7.5555555555555562</c:v>
                </c:pt>
                <c:pt idx="11">
                  <c:v>6.8888888888888893</c:v>
                </c:pt>
                <c:pt idx="12">
                  <c:v>7.2222222222222223</c:v>
                </c:pt>
                <c:pt idx="13">
                  <c:v>6.1111111111111107</c:v>
                </c:pt>
                <c:pt idx="14">
                  <c:v>6.7777777777777777</c:v>
                </c:pt>
                <c:pt idx="15">
                  <c:v>7.5555555555555562</c:v>
                </c:pt>
                <c:pt idx="16">
                  <c:v>7.0555555555555562</c:v>
                </c:pt>
                <c:pt idx="17">
                  <c:v>6.7777777777777777</c:v>
                </c:pt>
                <c:pt idx="18">
                  <c:v>6.2222222222222223</c:v>
                </c:pt>
                <c:pt idx="19">
                  <c:v>5.333333333333333</c:v>
                </c:pt>
                <c:pt idx="20">
                  <c:v>6.2777777777777777</c:v>
                </c:pt>
                <c:pt idx="21">
                  <c:v>5.166666666666667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F-45B6-88A7-671952263160}"/>
            </c:ext>
          </c:extLst>
        </c:ser>
        <c:ser>
          <c:idx val="1"/>
          <c:order val="1"/>
          <c:tx>
            <c:strRef>
              <c:f>'Respuestas de formulario 1'!$L$1</c:f>
              <c:strCache>
                <c:ptCount val="1"/>
                <c:pt idx="0">
                  <c:v>Netas 2ª PTE Sobre 10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'Respuestas de formulario 1'!$L$2:$L$23</c:f>
              <c:numCache>
                <c:formatCode>0.00</c:formatCode>
                <c:ptCount val="22"/>
                <c:pt idx="0">
                  <c:v>8.4</c:v>
                </c:pt>
                <c:pt idx="1">
                  <c:v>8</c:v>
                </c:pt>
                <c:pt idx="2">
                  <c:v>7.9333333333333327</c:v>
                </c:pt>
                <c:pt idx="3">
                  <c:v>8.2666666666666675</c:v>
                </c:pt>
                <c:pt idx="4">
                  <c:v>6.4666666666666668</c:v>
                </c:pt>
                <c:pt idx="5">
                  <c:v>7.8</c:v>
                </c:pt>
                <c:pt idx="6">
                  <c:v>7.4</c:v>
                </c:pt>
                <c:pt idx="7">
                  <c:v>6.9333333333333327</c:v>
                </c:pt>
                <c:pt idx="8">
                  <c:v>7.8</c:v>
                </c:pt>
                <c:pt idx="9">
                  <c:v>7.0666666666666673</c:v>
                </c:pt>
                <c:pt idx="10">
                  <c:v>6.4</c:v>
                </c:pt>
                <c:pt idx="11">
                  <c:v>6.9333333333333327</c:v>
                </c:pt>
                <c:pt idx="12">
                  <c:v>6.2666666666666666</c:v>
                </c:pt>
                <c:pt idx="13">
                  <c:v>7.333333333333333</c:v>
                </c:pt>
                <c:pt idx="14">
                  <c:v>6.5333333333333332</c:v>
                </c:pt>
                <c:pt idx="15">
                  <c:v>5.6666666666666661</c:v>
                </c:pt>
                <c:pt idx="16">
                  <c:v>5.8666666666666663</c:v>
                </c:pt>
                <c:pt idx="17">
                  <c:v>5.5333333333333332</c:v>
                </c:pt>
                <c:pt idx="18">
                  <c:v>6.0666666666666664</c:v>
                </c:pt>
                <c:pt idx="19">
                  <c:v>6.9333333333333327</c:v>
                </c:pt>
                <c:pt idx="20">
                  <c:v>5.8666666666666663</c:v>
                </c:pt>
                <c:pt idx="21">
                  <c:v>5.4666666666666668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1F-45B6-88A7-671952263160}"/>
            </c:ext>
          </c:extLst>
        </c:ser>
        <c:ser>
          <c:idx val="2"/>
          <c:order val="2"/>
          <c:tx>
            <c:strRef>
              <c:f>'Respuestas de formulario 1'!$M$1</c:f>
              <c:strCache>
                <c:ptCount val="1"/>
                <c:pt idx="0">
                  <c:v>Promedio global Sobre 10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'Respuestas de formulario 1'!$M$2:$M$23</c:f>
              <c:numCache>
                <c:formatCode>0.00</c:formatCode>
                <c:ptCount val="22"/>
                <c:pt idx="0">
                  <c:v>8.6444444444444457</c:v>
                </c:pt>
                <c:pt idx="1">
                  <c:v>7.8888888888888893</c:v>
                </c:pt>
                <c:pt idx="2">
                  <c:v>7.7722222222222221</c:v>
                </c:pt>
                <c:pt idx="3">
                  <c:v>7.6333333333333337</c:v>
                </c:pt>
                <c:pt idx="4">
                  <c:v>7.6222222222222218</c:v>
                </c:pt>
                <c:pt idx="5">
                  <c:v>7.5388888888888888</c:v>
                </c:pt>
                <c:pt idx="6">
                  <c:v>7.45</c:v>
                </c:pt>
                <c:pt idx="7">
                  <c:v>7.3277777777777775</c:v>
                </c:pt>
                <c:pt idx="8">
                  <c:v>7.2055555555555557</c:v>
                </c:pt>
                <c:pt idx="9">
                  <c:v>6.9777777777777779</c:v>
                </c:pt>
                <c:pt idx="10">
                  <c:v>6.9777777777777779</c:v>
                </c:pt>
                <c:pt idx="11">
                  <c:v>6.9111111111111114</c:v>
                </c:pt>
                <c:pt idx="12">
                  <c:v>6.7444444444444445</c:v>
                </c:pt>
                <c:pt idx="13">
                  <c:v>6.7222222222222214</c:v>
                </c:pt>
                <c:pt idx="14">
                  <c:v>6.655555555555555</c:v>
                </c:pt>
                <c:pt idx="15">
                  <c:v>6.6111111111111107</c:v>
                </c:pt>
                <c:pt idx="16">
                  <c:v>6.4611111111111112</c:v>
                </c:pt>
                <c:pt idx="17">
                  <c:v>6.155555555555555</c:v>
                </c:pt>
                <c:pt idx="18">
                  <c:v>6.1444444444444439</c:v>
                </c:pt>
                <c:pt idx="19">
                  <c:v>6.1333333333333329</c:v>
                </c:pt>
                <c:pt idx="20">
                  <c:v>6.072222222222222</c:v>
                </c:pt>
                <c:pt idx="21">
                  <c:v>5.3166666666666664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F-45B6-88A7-671952263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6544608"/>
        <c:axId val="1196670512"/>
      </c:lineChart>
      <c:catAx>
        <c:axId val="1196544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96670512"/>
        <c:crosses val="autoZero"/>
        <c:auto val="1"/>
        <c:lblAlgn val="ctr"/>
        <c:lblOffset val="100"/>
        <c:noMultiLvlLbl val="0"/>
      </c:catAx>
      <c:valAx>
        <c:axId val="119667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9654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244928</xdr:colOff>
      <xdr:row>3</xdr:row>
      <xdr:rowOff>231329</xdr:rowOff>
    </xdr:from>
    <xdr:to>
      <xdr:col>24</xdr:col>
      <xdr:colOff>503464</xdr:colOff>
      <xdr:row>18</xdr:row>
      <xdr:rowOff>244928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650404-C64E-3FEE-128A-281C09F03C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52"/>
  <sheetViews>
    <sheetView showGridLines="0" tabSelected="1" zoomScale="85" zoomScaleNormal="85" workbookViewId="0">
      <pane ySplit="1" topLeftCell="A2" activePane="bottomLeft" state="frozen"/>
      <selection pane="bottomLeft" activeCell="E10" sqref="E10"/>
    </sheetView>
  </sheetViews>
  <sheetFormatPr baseColWidth="10" defaultColWidth="12.5703125" defaultRowHeight="18.75" customHeight="1" x14ac:dyDescent="0.2"/>
  <cols>
    <col min="1" max="2" width="18.85546875" style="1" customWidth="1"/>
    <col min="3" max="12" width="14.42578125" style="1" customWidth="1"/>
    <col min="13" max="13" width="22.140625" style="1" customWidth="1"/>
    <col min="14" max="21" width="18.85546875" style="1" customWidth="1"/>
    <col min="22" max="16384" width="12.5703125" style="1"/>
  </cols>
  <sheetData>
    <row r="1" spans="1:17" ht="23.25" customHeight="1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32</v>
      </c>
      <c r="G1" s="4" t="s">
        <v>33</v>
      </c>
      <c r="H1" s="5" t="s">
        <v>5</v>
      </c>
      <c r="I1" s="5" t="s">
        <v>6</v>
      </c>
      <c r="J1" s="5" t="s">
        <v>7</v>
      </c>
      <c r="K1" s="5" t="s">
        <v>34</v>
      </c>
      <c r="L1" s="5" t="s">
        <v>35</v>
      </c>
      <c r="M1" s="6" t="s">
        <v>36</v>
      </c>
      <c r="N1" s="7"/>
      <c r="O1" s="7"/>
      <c r="P1" s="8"/>
      <c r="Q1" s="8"/>
    </row>
    <row r="2" spans="1:17" ht="23.25" customHeight="1" x14ac:dyDescent="0.25">
      <c r="A2" s="9" t="s">
        <v>30</v>
      </c>
      <c r="B2" s="9" t="s">
        <v>8</v>
      </c>
      <c r="C2" s="10">
        <v>55</v>
      </c>
      <c r="D2" s="10">
        <v>5</v>
      </c>
      <c r="E2" s="10">
        <v>0</v>
      </c>
      <c r="F2" s="10">
        <f>C2-D2/3</f>
        <v>53.333333333333336</v>
      </c>
      <c r="G2" s="10">
        <f>F2/6</f>
        <v>8.8888888888888893</v>
      </c>
      <c r="H2" s="11">
        <v>44</v>
      </c>
      <c r="I2" s="11">
        <v>6</v>
      </c>
      <c r="J2" s="11">
        <v>0</v>
      </c>
      <c r="K2" s="11">
        <f>H2-I2/3</f>
        <v>42</v>
      </c>
      <c r="L2" s="11">
        <f>K2/5</f>
        <v>8.4</v>
      </c>
      <c r="M2" s="12">
        <f>AVERAGE(L2,G2)</f>
        <v>8.6444444444444457</v>
      </c>
      <c r="N2" s="7"/>
      <c r="O2" s="8"/>
      <c r="P2" s="7"/>
      <c r="Q2" s="8"/>
    </row>
    <row r="3" spans="1:17" ht="23.25" customHeight="1" x14ac:dyDescent="0.25">
      <c r="A3" s="9" t="s">
        <v>16</v>
      </c>
      <c r="B3" s="9" t="s">
        <v>8</v>
      </c>
      <c r="C3" s="10">
        <v>49</v>
      </c>
      <c r="D3" s="10">
        <v>7</v>
      </c>
      <c r="E3" s="10">
        <v>4</v>
      </c>
      <c r="F3" s="10">
        <f>C3-D3/3</f>
        <v>46.666666666666664</v>
      </c>
      <c r="G3" s="10">
        <f>F3/6</f>
        <v>7.7777777777777777</v>
      </c>
      <c r="H3" s="11">
        <v>42</v>
      </c>
      <c r="I3" s="11">
        <v>6</v>
      </c>
      <c r="J3" s="11">
        <v>2</v>
      </c>
      <c r="K3" s="11">
        <f>H3-I3/3</f>
        <v>40</v>
      </c>
      <c r="L3" s="11">
        <f>K3/5</f>
        <v>8</v>
      </c>
      <c r="M3" s="12">
        <f>AVERAGE(L3,G3)</f>
        <v>7.8888888888888893</v>
      </c>
      <c r="N3" s="8"/>
      <c r="O3" s="8"/>
      <c r="P3" s="7"/>
      <c r="Q3" s="8"/>
    </row>
    <row r="4" spans="1:17" ht="23.25" customHeight="1" x14ac:dyDescent="0.25">
      <c r="A4" s="9" t="s">
        <v>17</v>
      </c>
      <c r="B4" s="9" t="s">
        <v>8</v>
      </c>
      <c r="C4" s="10">
        <v>47</v>
      </c>
      <c r="D4" s="10">
        <v>4</v>
      </c>
      <c r="E4" s="10">
        <v>9</v>
      </c>
      <c r="F4" s="10">
        <f>C4-D4/3</f>
        <v>45.666666666666664</v>
      </c>
      <c r="G4" s="10">
        <f>F4/6</f>
        <v>7.6111111111111107</v>
      </c>
      <c r="H4" s="11">
        <v>41</v>
      </c>
      <c r="I4" s="11">
        <v>4</v>
      </c>
      <c r="J4" s="11">
        <v>5</v>
      </c>
      <c r="K4" s="11">
        <f>H4-I4/3</f>
        <v>39.666666666666664</v>
      </c>
      <c r="L4" s="11">
        <f>K4/5</f>
        <v>7.9333333333333327</v>
      </c>
      <c r="M4" s="12">
        <f>AVERAGE(L4,G4)</f>
        <v>7.7722222222222221</v>
      </c>
      <c r="N4" s="8"/>
      <c r="O4" s="8"/>
      <c r="P4" s="7"/>
      <c r="Q4" s="8"/>
    </row>
    <row r="5" spans="1:17" ht="23.25" customHeight="1" x14ac:dyDescent="0.3">
      <c r="A5" s="9" t="s">
        <v>13</v>
      </c>
      <c r="B5" s="9" t="s">
        <v>8</v>
      </c>
      <c r="C5" s="10">
        <v>45</v>
      </c>
      <c r="D5" s="10">
        <v>9</v>
      </c>
      <c r="E5" s="10">
        <v>6</v>
      </c>
      <c r="F5" s="10">
        <f>C5-D5/3</f>
        <v>42</v>
      </c>
      <c r="G5" s="10">
        <f>F5/6</f>
        <v>7</v>
      </c>
      <c r="H5" s="11">
        <v>43</v>
      </c>
      <c r="I5" s="11">
        <v>5</v>
      </c>
      <c r="J5" s="11">
        <v>2</v>
      </c>
      <c r="K5" s="11">
        <f>H5-I5/3</f>
        <v>41.333333333333336</v>
      </c>
      <c r="L5" s="11">
        <f>K5/5</f>
        <v>8.2666666666666675</v>
      </c>
      <c r="M5" s="12">
        <f>AVERAGE(L5,G5)</f>
        <v>7.6333333333333337</v>
      </c>
      <c r="N5" s="8"/>
      <c r="O5" s="13" t="s">
        <v>37</v>
      </c>
      <c r="P5" s="13"/>
      <c r="Q5" s="8"/>
    </row>
    <row r="6" spans="1:17" ht="23.25" customHeight="1" x14ac:dyDescent="0.25">
      <c r="A6" s="9" t="s">
        <v>31</v>
      </c>
      <c r="B6" s="9" t="s">
        <v>8</v>
      </c>
      <c r="C6" s="10">
        <v>53</v>
      </c>
      <c r="D6" s="10">
        <v>1</v>
      </c>
      <c r="E6" s="10">
        <v>6</v>
      </c>
      <c r="F6" s="10">
        <f>C6-D6/3</f>
        <v>52.666666666666664</v>
      </c>
      <c r="G6" s="10">
        <f>F6/6</f>
        <v>8.7777777777777768</v>
      </c>
      <c r="H6" s="11">
        <v>35</v>
      </c>
      <c r="I6" s="11">
        <v>8</v>
      </c>
      <c r="J6" s="11">
        <v>7</v>
      </c>
      <c r="K6" s="11">
        <f>H6-I6/3</f>
        <v>32.333333333333336</v>
      </c>
      <c r="L6" s="11">
        <f>K6/5</f>
        <v>6.4666666666666668</v>
      </c>
      <c r="M6" s="12">
        <f>AVERAGE(L6,G6)</f>
        <v>7.6222222222222218</v>
      </c>
      <c r="N6" s="8"/>
      <c r="O6" s="14" t="s">
        <v>38</v>
      </c>
      <c r="P6" s="15">
        <f>AVERAGE(M2:M23)</f>
        <v>6.9530303030303022</v>
      </c>
      <c r="Q6" s="8"/>
    </row>
    <row r="7" spans="1:17" ht="23.25" customHeight="1" x14ac:dyDescent="0.25">
      <c r="A7" s="9" t="s">
        <v>29</v>
      </c>
      <c r="B7" s="9" t="s">
        <v>8</v>
      </c>
      <c r="C7" s="10">
        <v>45</v>
      </c>
      <c r="D7" s="10">
        <v>4</v>
      </c>
      <c r="E7" s="10">
        <v>11</v>
      </c>
      <c r="F7" s="10">
        <f>C7-D7/3</f>
        <v>43.666666666666664</v>
      </c>
      <c r="G7" s="10">
        <f>F7/6</f>
        <v>7.2777777777777777</v>
      </c>
      <c r="H7" s="11">
        <v>40</v>
      </c>
      <c r="I7" s="11">
        <v>3</v>
      </c>
      <c r="J7" s="11">
        <v>7</v>
      </c>
      <c r="K7" s="11">
        <f>H7-I7/3</f>
        <v>39</v>
      </c>
      <c r="L7" s="11">
        <f>K7/5</f>
        <v>7.8</v>
      </c>
      <c r="M7" s="12">
        <f>AVERAGE(L7,G7)</f>
        <v>7.5388888888888888</v>
      </c>
      <c r="N7" s="8"/>
      <c r="O7" s="14" t="s">
        <v>39</v>
      </c>
      <c r="P7" s="15">
        <f>AVERAGEIF(B2:B23,"Sí",M2:M23)</f>
        <v>7.0180555555555539</v>
      </c>
      <c r="Q7" s="8"/>
    </row>
    <row r="8" spans="1:17" ht="23.25" customHeight="1" x14ac:dyDescent="0.25">
      <c r="A8" s="9" t="s">
        <v>28</v>
      </c>
      <c r="B8" s="9" t="s">
        <v>8</v>
      </c>
      <c r="C8" s="10">
        <v>47</v>
      </c>
      <c r="D8" s="10">
        <v>6</v>
      </c>
      <c r="E8" s="10">
        <v>7</v>
      </c>
      <c r="F8" s="10">
        <f>C8-D8/3</f>
        <v>45</v>
      </c>
      <c r="G8" s="10">
        <f>F8/6</f>
        <v>7.5</v>
      </c>
      <c r="H8" s="11">
        <v>39</v>
      </c>
      <c r="I8" s="11">
        <v>6</v>
      </c>
      <c r="J8" s="11">
        <v>5</v>
      </c>
      <c r="K8" s="11">
        <f>H8-I8/3</f>
        <v>37</v>
      </c>
      <c r="L8" s="11">
        <f>K8/5</f>
        <v>7.4</v>
      </c>
      <c r="M8" s="12">
        <f>AVERAGE(L8,G8)</f>
        <v>7.45</v>
      </c>
      <c r="N8" s="8"/>
      <c r="O8" s="14" t="s">
        <v>40</v>
      </c>
      <c r="P8" s="15">
        <f>AVERAGEIF(B2:B23,"No",M2:M23)</f>
        <v>6.3027777777777771</v>
      </c>
      <c r="Q8" s="8"/>
    </row>
    <row r="9" spans="1:17" ht="23.25" customHeight="1" x14ac:dyDescent="0.25">
      <c r="A9" s="9" t="s">
        <v>20</v>
      </c>
      <c r="B9" s="9" t="s">
        <v>8</v>
      </c>
      <c r="C9" s="10">
        <v>49</v>
      </c>
      <c r="D9" s="10">
        <v>8</v>
      </c>
      <c r="E9" s="10">
        <v>3</v>
      </c>
      <c r="F9" s="10">
        <f>C9-D9/3</f>
        <v>46.333333333333336</v>
      </c>
      <c r="G9" s="10">
        <f>F9/6</f>
        <v>7.7222222222222223</v>
      </c>
      <c r="H9" s="11">
        <v>38</v>
      </c>
      <c r="I9" s="11">
        <v>10</v>
      </c>
      <c r="J9" s="11">
        <v>2</v>
      </c>
      <c r="K9" s="11">
        <f>H9-I9/3</f>
        <v>34.666666666666664</v>
      </c>
      <c r="L9" s="11">
        <f>K9/5</f>
        <v>6.9333333333333327</v>
      </c>
      <c r="M9" s="12">
        <f>AVERAGE(L9,G9)</f>
        <v>7.3277777777777775</v>
      </c>
      <c r="N9" s="7"/>
      <c r="O9" s="8"/>
      <c r="P9" s="8"/>
      <c r="Q9" s="8"/>
    </row>
    <row r="10" spans="1:17" ht="23.25" customHeight="1" x14ac:dyDescent="0.25">
      <c r="A10" s="9" t="s">
        <v>27</v>
      </c>
      <c r="B10" s="9" t="s">
        <v>8</v>
      </c>
      <c r="C10" s="10">
        <v>44</v>
      </c>
      <c r="D10" s="10">
        <v>13</v>
      </c>
      <c r="E10" s="10">
        <v>3</v>
      </c>
      <c r="F10" s="10">
        <f>C10-D10/3</f>
        <v>39.666666666666664</v>
      </c>
      <c r="G10" s="10">
        <f>F10/6</f>
        <v>6.6111111111111107</v>
      </c>
      <c r="H10" s="11">
        <v>41</v>
      </c>
      <c r="I10" s="11">
        <v>6</v>
      </c>
      <c r="J10" s="11">
        <v>3</v>
      </c>
      <c r="K10" s="11">
        <f>H10-I10/3</f>
        <v>39</v>
      </c>
      <c r="L10" s="11">
        <f>K10/5</f>
        <v>7.8</v>
      </c>
      <c r="M10" s="12">
        <f>AVERAGE(L10,G10)</f>
        <v>7.2055555555555557</v>
      </c>
      <c r="N10" s="8"/>
      <c r="O10" s="8"/>
      <c r="P10" s="8"/>
      <c r="Q10" s="8"/>
    </row>
    <row r="11" spans="1:17" ht="23.25" customHeight="1" x14ac:dyDescent="0.25">
      <c r="A11" s="9" t="s">
        <v>23</v>
      </c>
      <c r="B11" s="9" t="s">
        <v>8</v>
      </c>
      <c r="C11" s="10">
        <v>44</v>
      </c>
      <c r="D11" s="10">
        <v>8</v>
      </c>
      <c r="E11" s="10">
        <v>8</v>
      </c>
      <c r="F11" s="10">
        <f>C11-D11/3</f>
        <v>41.333333333333336</v>
      </c>
      <c r="G11" s="10">
        <f>F11/6</f>
        <v>6.8888888888888893</v>
      </c>
      <c r="H11" s="11">
        <v>37</v>
      </c>
      <c r="I11" s="11">
        <v>5</v>
      </c>
      <c r="J11" s="11">
        <v>8</v>
      </c>
      <c r="K11" s="11">
        <f>H11-I11/3</f>
        <v>35.333333333333336</v>
      </c>
      <c r="L11" s="11">
        <f>K11/5</f>
        <v>7.0666666666666673</v>
      </c>
      <c r="M11" s="12">
        <f>AVERAGE(L11,G11)</f>
        <v>6.9777777777777779</v>
      </c>
      <c r="N11" s="8"/>
      <c r="O11" s="8"/>
      <c r="P11" s="8"/>
      <c r="Q11" s="8"/>
    </row>
    <row r="12" spans="1:17" ht="23.25" customHeight="1" x14ac:dyDescent="0.25">
      <c r="A12" s="9" t="s">
        <v>24</v>
      </c>
      <c r="B12" s="9" t="s">
        <v>8</v>
      </c>
      <c r="C12" s="10">
        <v>49</v>
      </c>
      <c r="D12" s="10">
        <v>11</v>
      </c>
      <c r="E12" s="10">
        <v>0</v>
      </c>
      <c r="F12" s="10">
        <f>C12-D12/3</f>
        <v>45.333333333333336</v>
      </c>
      <c r="G12" s="10">
        <f>F12/6</f>
        <v>7.5555555555555562</v>
      </c>
      <c r="H12" s="11">
        <v>35</v>
      </c>
      <c r="I12" s="11">
        <v>9</v>
      </c>
      <c r="J12" s="11">
        <v>4</v>
      </c>
      <c r="K12" s="11">
        <f>H12-I12/3</f>
        <v>32</v>
      </c>
      <c r="L12" s="11">
        <f>K12/5</f>
        <v>6.4</v>
      </c>
      <c r="M12" s="12">
        <f>AVERAGE(L12,G12)</f>
        <v>6.9777777777777779</v>
      </c>
      <c r="N12" s="8"/>
      <c r="O12" s="8"/>
      <c r="P12" s="8"/>
      <c r="Q12" s="8"/>
    </row>
    <row r="13" spans="1:17" ht="23.25" customHeight="1" x14ac:dyDescent="0.3">
      <c r="A13" s="9" t="s">
        <v>25</v>
      </c>
      <c r="B13" s="9" t="s">
        <v>8</v>
      </c>
      <c r="C13" s="10">
        <v>44</v>
      </c>
      <c r="D13" s="10">
        <v>8</v>
      </c>
      <c r="E13" s="10">
        <v>8</v>
      </c>
      <c r="F13" s="10">
        <f>C13-D13/3</f>
        <v>41.333333333333336</v>
      </c>
      <c r="G13" s="10">
        <f>F13/6</f>
        <v>6.8888888888888893</v>
      </c>
      <c r="H13" s="11">
        <v>37</v>
      </c>
      <c r="I13" s="11">
        <v>7</v>
      </c>
      <c r="J13" s="11">
        <v>6</v>
      </c>
      <c r="K13" s="11">
        <f>H13-I13/3</f>
        <v>34.666666666666664</v>
      </c>
      <c r="L13" s="11">
        <f>K13/5</f>
        <v>6.9333333333333327</v>
      </c>
      <c r="M13" s="12">
        <f>AVERAGE(L13,G13)</f>
        <v>6.9111111111111114</v>
      </c>
      <c r="N13" s="8"/>
      <c r="O13" s="16" t="s">
        <v>41</v>
      </c>
      <c r="P13" s="17"/>
      <c r="Q13" s="18"/>
    </row>
    <row r="14" spans="1:17" ht="23.25" customHeight="1" x14ac:dyDescent="0.25">
      <c r="A14" s="9" t="s">
        <v>10</v>
      </c>
      <c r="B14" s="9" t="s">
        <v>8</v>
      </c>
      <c r="C14" s="10">
        <v>46</v>
      </c>
      <c r="D14" s="10">
        <v>8</v>
      </c>
      <c r="E14" s="10">
        <v>6</v>
      </c>
      <c r="F14" s="10">
        <f>C14-D14/3</f>
        <v>43.333333333333336</v>
      </c>
      <c r="G14" s="10">
        <f>F14/6</f>
        <v>7.2222222222222223</v>
      </c>
      <c r="H14" s="11">
        <v>34</v>
      </c>
      <c r="I14" s="11">
        <v>8</v>
      </c>
      <c r="J14" s="11">
        <v>8</v>
      </c>
      <c r="K14" s="11">
        <f>H14-I14/3</f>
        <v>31.333333333333332</v>
      </c>
      <c r="L14" s="11">
        <f>K14/5</f>
        <v>6.2666666666666666</v>
      </c>
      <c r="M14" s="12">
        <f>AVERAGE(L14,G14)</f>
        <v>6.7444444444444445</v>
      </c>
      <c r="N14" s="7"/>
      <c r="O14" s="19"/>
      <c r="P14" s="14" t="s">
        <v>42</v>
      </c>
      <c r="Q14" s="14" t="s">
        <v>43</v>
      </c>
    </row>
    <row r="15" spans="1:17" ht="23.25" customHeight="1" x14ac:dyDescent="0.25">
      <c r="A15" s="9" t="s">
        <v>22</v>
      </c>
      <c r="B15" s="9" t="s">
        <v>8</v>
      </c>
      <c r="C15" s="10">
        <v>42</v>
      </c>
      <c r="D15" s="10">
        <v>16</v>
      </c>
      <c r="E15" s="10">
        <v>2</v>
      </c>
      <c r="F15" s="10">
        <f>C15-D15/3</f>
        <v>36.666666666666664</v>
      </c>
      <c r="G15" s="10">
        <f>F15/6</f>
        <v>6.1111111111111107</v>
      </c>
      <c r="H15" s="11">
        <v>40</v>
      </c>
      <c r="I15" s="11">
        <v>10</v>
      </c>
      <c r="J15" s="11">
        <v>0</v>
      </c>
      <c r="K15" s="11">
        <f>H15-I15/3</f>
        <v>36.666666666666664</v>
      </c>
      <c r="L15" s="11">
        <f>K15/5</f>
        <v>7.333333333333333</v>
      </c>
      <c r="M15" s="12">
        <f>AVERAGE(L15,G15)</f>
        <v>6.7222222222222214</v>
      </c>
      <c r="N15" s="7"/>
      <c r="O15" s="14" t="s">
        <v>44</v>
      </c>
      <c r="P15" s="15">
        <f>AVERAGE(G2:G23)</f>
        <v>7.0454545454545459</v>
      </c>
      <c r="Q15" s="15">
        <f>AVERAGE(L2:L23)</f>
        <v>6.8606060606060604</v>
      </c>
    </row>
    <row r="16" spans="1:17" ht="23.25" customHeight="1" x14ac:dyDescent="0.25">
      <c r="A16" s="9" t="s">
        <v>18</v>
      </c>
      <c r="B16" s="9" t="s">
        <v>8</v>
      </c>
      <c r="C16" s="10">
        <v>44</v>
      </c>
      <c r="D16" s="10">
        <v>10</v>
      </c>
      <c r="E16" s="10">
        <v>6</v>
      </c>
      <c r="F16" s="10">
        <f>C16-D16/3</f>
        <v>40.666666666666664</v>
      </c>
      <c r="G16" s="10">
        <f>F16/6</f>
        <v>6.7777777777777777</v>
      </c>
      <c r="H16" s="11">
        <v>36</v>
      </c>
      <c r="I16" s="11">
        <v>10</v>
      </c>
      <c r="J16" s="11">
        <v>3</v>
      </c>
      <c r="K16" s="11">
        <f>H16-I16/3</f>
        <v>32.666666666666664</v>
      </c>
      <c r="L16" s="11">
        <f>K16/5</f>
        <v>6.5333333333333332</v>
      </c>
      <c r="M16" s="12">
        <f>AVERAGE(L16,G16)</f>
        <v>6.655555555555555</v>
      </c>
      <c r="N16" s="7"/>
      <c r="O16" s="8"/>
      <c r="P16" s="8"/>
      <c r="Q16" s="8"/>
    </row>
    <row r="17" spans="1:17" ht="23.25" customHeight="1" x14ac:dyDescent="0.25">
      <c r="A17" s="9" t="s">
        <v>26</v>
      </c>
      <c r="B17" s="9" t="s">
        <v>8</v>
      </c>
      <c r="C17" s="10">
        <v>48</v>
      </c>
      <c r="D17" s="10">
        <v>8</v>
      </c>
      <c r="E17" s="10">
        <v>4</v>
      </c>
      <c r="F17" s="10">
        <f>C17-D17/3</f>
        <v>45.333333333333336</v>
      </c>
      <c r="G17" s="10">
        <f>F17/6</f>
        <v>7.5555555555555562</v>
      </c>
      <c r="H17" s="11">
        <v>32</v>
      </c>
      <c r="I17" s="11">
        <v>11</v>
      </c>
      <c r="J17" s="11">
        <v>7</v>
      </c>
      <c r="K17" s="11">
        <f>H17-I17/3</f>
        <v>28.333333333333332</v>
      </c>
      <c r="L17" s="11">
        <f>K17/5</f>
        <v>5.6666666666666661</v>
      </c>
      <c r="M17" s="12">
        <f>AVERAGE(L17,G17)</f>
        <v>6.6111111111111107</v>
      </c>
      <c r="N17" s="7"/>
      <c r="O17" s="8"/>
      <c r="P17" s="8"/>
      <c r="Q17" s="8"/>
    </row>
    <row r="18" spans="1:17" ht="23.25" customHeight="1" x14ac:dyDescent="0.25">
      <c r="A18" s="9" t="s">
        <v>12</v>
      </c>
      <c r="B18" s="9" t="s">
        <v>9</v>
      </c>
      <c r="C18" s="10">
        <v>46</v>
      </c>
      <c r="D18" s="10">
        <v>11</v>
      </c>
      <c r="E18" s="10">
        <v>3</v>
      </c>
      <c r="F18" s="10">
        <f>C18-D18/3</f>
        <v>42.333333333333336</v>
      </c>
      <c r="G18" s="10">
        <f>F18/6</f>
        <v>7.0555555555555562</v>
      </c>
      <c r="H18" s="11">
        <v>31</v>
      </c>
      <c r="I18" s="11">
        <v>5</v>
      </c>
      <c r="J18" s="11">
        <v>14</v>
      </c>
      <c r="K18" s="11">
        <f>H18-I18/3</f>
        <v>29.333333333333332</v>
      </c>
      <c r="L18" s="11">
        <f>K18/5</f>
        <v>5.8666666666666663</v>
      </c>
      <c r="M18" s="12">
        <f>AVERAGE(L18,G18)</f>
        <v>6.4611111111111112</v>
      </c>
      <c r="N18" s="7"/>
      <c r="O18" s="8"/>
      <c r="P18" s="8"/>
      <c r="Q18" s="8"/>
    </row>
    <row r="19" spans="1:17" ht="23.25" customHeight="1" x14ac:dyDescent="0.3">
      <c r="A19" s="9" t="s">
        <v>21</v>
      </c>
      <c r="B19" s="9" t="s">
        <v>8</v>
      </c>
      <c r="C19" s="10">
        <v>43</v>
      </c>
      <c r="D19" s="10">
        <v>7</v>
      </c>
      <c r="E19" s="10">
        <v>10</v>
      </c>
      <c r="F19" s="10">
        <f>C19-D19/3</f>
        <v>40.666666666666664</v>
      </c>
      <c r="G19" s="10">
        <f>F19/6</f>
        <v>6.7777777777777777</v>
      </c>
      <c r="H19" s="11">
        <v>32</v>
      </c>
      <c r="I19" s="11">
        <v>13</v>
      </c>
      <c r="J19" s="11">
        <v>5</v>
      </c>
      <c r="K19" s="11">
        <f>H19-I19/3</f>
        <v>27.666666666666668</v>
      </c>
      <c r="L19" s="11">
        <f>K19/5</f>
        <v>5.5333333333333332</v>
      </c>
      <c r="M19" s="12">
        <f>AVERAGE(L19,G19)</f>
        <v>6.155555555555555</v>
      </c>
      <c r="N19" s="8"/>
      <c r="O19" s="16" t="s">
        <v>45</v>
      </c>
      <c r="P19" s="17"/>
      <c r="Q19" s="18"/>
    </row>
    <row r="20" spans="1:17" ht="23.25" customHeight="1" x14ac:dyDescent="0.25">
      <c r="A20" s="9" t="s">
        <v>15</v>
      </c>
      <c r="B20" s="9" t="s">
        <v>9</v>
      </c>
      <c r="C20" s="10">
        <v>42</v>
      </c>
      <c r="D20" s="10">
        <v>14</v>
      </c>
      <c r="E20" s="10">
        <v>4</v>
      </c>
      <c r="F20" s="10">
        <f>C20-D20/3</f>
        <v>37.333333333333336</v>
      </c>
      <c r="G20" s="10">
        <f>F20/6</f>
        <v>6.2222222222222223</v>
      </c>
      <c r="H20" s="11">
        <v>34</v>
      </c>
      <c r="I20" s="11">
        <v>11</v>
      </c>
      <c r="J20" s="11">
        <v>5</v>
      </c>
      <c r="K20" s="11">
        <f>H20-I20/3</f>
        <v>30.333333333333332</v>
      </c>
      <c r="L20" s="11">
        <f>K20/5</f>
        <v>6.0666666666666664</v>
      </c>
      <c r="M20" s="12">
        <f>AVERAGE(L20,G20)</f>
        <v>6.1444444444444439</v>
      </c>
      <c r="N20" s="8"/>
      <c r="O20" s="19"/>
      <c r="P20" s="14" t="s">
        <v>42</v>
      </c>
      <c r="Q20" s="14" t="s">
        <v>43</v>
      </c>
    </row>
    <row r="21" spans="1:17" ht="23.25" customHeight="1" x14ac:dyDescent="0.25">
      <c r="A21" s="9" t="s">
        <v>14</v>
      </c>
      <c r="B21" s="9" t="s">
        <v>8</v>
      </c>
      <c r="C21" s="10">
        <v>37</v>
      </c>
      <c r="D21" s="10">
        <v>15</v>
      </c>
      <c r="E21" s="10">
        <v>8</v>
      </c>
      <c r="F21" s="10">
        <f>C21-D21/3</f>
        <v>32</v>
      </c>
      <c r="G21" s="10">
        <f>F21/6</f>
        <v>5.333333333333333</v>
      </c>
      <c r="H21" s="11">
        <v>38</v>
      </c>
      <c r="I21" s="11">
        <v>10</v>
      </c>
      <c r="J21" s="11">
        <v>2</v>
      </c>
      <c r="K21" s="11">
        <f>H21-I21/3</f>
        <v>34.666666666666664</v>
      </c>
      <c r="L21" s="11">
        <f>K21/5</f>
        <v>6.9333333333333327</v>
      </c>
      <c r="M21" s="12">
        <f>AVERAGE(L21,G21)</f>
        <v>6.1333333333333329</v>
      </c>
      <c r="N21" s="8"/>
      <c r="O21" s="14" t="s">
        <v>46</v>
      </c>
      <c r="P21" s="15">
        <v>36</v>
      </c>
      <c r="Q21" s="15">
        <v>31.33</v>
      </c>
    </row>
    <row r="22" spans="1:17" ht="23.25" customHeight="1" x14ac:dyDescent="0.25">
      <c r="A22" s="9" t="s">
        <v>19</v>
      </c>
      <c r="B22" s="9" t="s">
        <v>8</v>
      </c>
      <c r="C22" s="10">
        <v>42</v>
      </c>
      <c r="D22" s="10">
        <v>13</v>
      </c>
      <c r="E22" s="10">
        <v>5</v>
      </c>
      <c r="F22" s="10">
        <f>C22-D22/3</f>
        <v>37.666666666666664</v>
      </c>
      <c r="G22" s="10">
        <f>F22/6</f>
        <v>6.2777777777777777</v>
      </c>
      <c r="H22" s="11">
        <v>33</v>
      </c>
      <c r="I22" s="11">
        <v>11</v>
      </c>
      <c r="J22" s="11">
        <v>6</v>
      </c>
      <c r="K22" s="11">
        <f>H22-I22/3</f>
        <v>29.333333333333332</v>
      </c>
      <c r="L22" s="11">
        <f>K22/5</f>
        <v>5.8666666666666663</v>
      </c>
      <c r="M22" s="12">
        <f>AVERAGE(L22,G22)</f>
        <v>6.072222222222222</v>
      </c>
      <c r="N22" s="7"/>
      <c r="O22" s="8"/>
      <c r="P22" s="7"/>
      <c r="Q22" s="8"/>
    </row>
    <row r="23" spans="1:17" ht="23.25" customHeight="1" x14ac:dyDescent="0.25">
      <c r="A23" s="9" t="s">
        <v>11</v>
      </c>
      <c r="B23" s="9" t="s">
        <v>8</v>
      </c>
      <c r="C23" s="10">
        <v>35</v>
      </c>
      <c r="D23" s="10">
        <v>12</v>
      </c>
      <c r="E23" s="10">
        <v>13</v>
      </c>
      <c r="F23" s="10">
        <f>C23-D23/3</f>
        <v>31</v>
      </c>
      <c r="G23" s="10">
        <f>F23/6</f>
        <v>5.166666666666667</v>
      </c>
      <c r="H23" s="11">
        <v>30</v>
      </c>
      <c r="I23" s="11">
        <v>8</v>
      </c>
      <c r="J23" s="11">
        <v>12</v>
      </c>
      <c r="K23" s="11">
        <f>H23-I23/3</f>
        <v>27.333333333333332</v>
      </c>
      <c r="L23" s="11">
        <f>K23/5</f>
        <v>5.4666666666666668</v>
      </c>
      <c r="M23" s="12">
        <f>AVERAGE(L23,G23)</f>
        <v>5.3166666666666664</v>
      </c>
      <c r="N23" s="7"/>
      <c r="O23" s="8"/>
      <c r="P23" s="7"/>
      <c r="Q23" s="8"/>
    </row>
    <row r="24" spans="1:17" ht="23.25" customHeight="1" x14ac:dyDescent="0.2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7" ht="18.75" customHeight="1" x14ac:dyDescent="0.2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7" ht="18.75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7" ht="18.75" customHeight="1" x14ac:dyDescent="0.2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7" ht="18.75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7" ht="18.75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 s="2"/>
    </row>
    <row r="30" spans="1:17" ht="18.75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 s="2"/>
    </row>
    <row r="31" spans="1:17" ht="18.75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 s="2"/>
    </row>
    <row r="32" spans="1:17" ht="18.75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 s="2"/>
    </row>
    <row r="33" spans="1:14" ht="18.75" customHeight="1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 s="2"/>
    </row>
    <row r="34" spans="1:14" ht="18.75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 s="2"/>
    </row>
    <row r="35" spans="1:14" ht="18.75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 s="2"/>
    </row>
    <row r="36" spans="1:14" ht="18.75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 s="2"/>
    </row>
    <row r="37" spans="1:14" ht="18.7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 s="2"/>
    </row>
    <row r="38" spans="1:14" ht="18.75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 s="2"/>
    </row>
    <row r="39" spans="1:14" ht="18.75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 s="2"/>
    </row>
    <row r="40" spans="1:14" ht="18.75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 s="2"/>
    </row>
    <row r="41" spans="1:14" ht="18.75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 s="2"/>
    </row>
    <row r="42" spans="1:14" ht="18.75" customHeigh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 s="2"/>
    </row>
    <row r="43" spans="1:14" ht="18.75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 s="2"/>
    </row>
    <row r="44" spans="1:14" ht="18.75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 s="2"/>
    </row>
    <row r="45" spans="1:14" ht="18.75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 s="2"/>
    </row>
    <row r="46" spans="1:14" ht="18.75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 s="2"/>
    </row>
    <row r="47" spans="1:14" ht="18.75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 s="2"/>
    </row>
    <row r="48" spans="1:14" ht="18.75" customHeigh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 s="2"/>
    </row>
    <row r="49" spans="1:14" ht="18.75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 s="2"/>
    </row>
    <row r="50" spans="1:14" ht="18.75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 s="2"/>
    </row>
    <row r="51" spans="1:14" ht="18.75" customHeigh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 s="2"/>
    </row>
    <row r="52" spans="1:14" ht="18.75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</row>
  </sheetData>
  <autoFilter ref="A1:M23" xr:uid="{00000000-0001-0000-0000-000000000000}">
    <sortState xmlns:xlrd2="http://schemas.microsoft.com/office/spreadsheetml/2017/richdata2" ref="A2:M23">
      <sortCondition descending="1" ref="M1:M23"/>
    </sortState>
  </autoFilter>
  <mergeCells count="3">
    <mergeCell ref="O5:P5"/>
    <mergeCell ref="O13:Q13"/>
    <mergeCell ref="O19:Q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Miguel</cp:lastModifiedBy>
  <dcterms:modified xsi:type="dcterms:W3CDTF">2023-08-28T17:08:02Z</dcterms:modified>
</cp:coreProperties>
</file>